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haired\Desktop\Цифровой Дагестан\2023\"/>
    </mc:Choice>
  </mc:AlternateContent>
  <xr:revisionPtr revIDLastSave="0" documentId="13_ncr:1_{B7DC6541-6EC1-415D-AA03-38E3DD3BF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3" sheetId="3" r:id="rId1"/>
  </sheets>
  <definedNames>
    <definedName name="_xlnm.Print_Titles" localSheetId="0">Приложение3!$5:$5</definedName>
    <definedName name="_xlnm.Print_Area" localSheetId="0">Приложение3!$A$1:$J$46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E25" i="3" l="1"/>
  <c r="D23" i="3"/>
  <c r="D20" i="3"/>
  <c r="D21" i="3"/>
  <c r="D22" i="3"/>
  <c r="D8" i="3"/>
  <c r="D9" i="3"/>
  <c r="D10" i="3"/>
  <c r="D11" i="3"/>
  <c r="D12" i="3"/>
  <c r="D13" i="3"/>
  <c r="D14" i="3"/>
  <c r="D15" i="3"/>
  <c r="D16" i="3"/>
  <c r="D17" i="3"/>
  <c r="D18" i="3"/>
  <c r="D19" i="3"/>
  <c r="D40" i="3"/>
  <c r="E36" i="3"/>
  <c r="D34" i="3"/>
  <c r="D29" i="3"/>
  <c r="D7" i="3"/>
  <c r="F25" i="3"/>
  <c r="G25" i="3"/>
  <c r="H25" i="3"/>
  <c r="I25" i="3"/>
  <c r="E26" i="3"/>
  <c r="F26" i="3"/>
  <c r="G26" i="3"/>
  <c r="H26" i="3"/>
  <c r="I26" i="3"/>
  <c r="D26" i="3" l="1"/>
  <c r="D25" i="3"/>
  <c r="F27" i="3"/>
  <c r="H27" i="3"/>
  <c r="I27" i="3"/>
  <c r="G27" i="3"/>
  <c r="E27" i="3"/>
  <c r="D27" i="3" l="1"/>
  <c r="F37" i="3"/>
  <c r="G37" i="3"/>
  <c r="H37" i="3"/>
  <c r="I37" i="3"/>
  <c r="E37" i="3"/>
  <c r="H36" i="3"/>
  <c r="I36" i="3"/>
  <c r="E30" i="3"/>
  <c r="E41" i="3" s="1"/>
  <c r="F30" i="3"/>
  <c r="G30" i="3"/>
  <c r="G32" i="3" s="1"/>
  <c r="H30" i="3"/>
  <c r="I30" i="3"/>
  <c r="D30" i="3" l="1"/>
  <c r="F36" i="3" l="1"/>
  <c r="G36" i="3"/>
  <c r="D36" i="3" l="1"/>
  <c r="E38" i="3"/>
  <c r="D37" i="3" l="1"/>
  <c r="D35" i="3"/>
  <c r="D38" i="3" l="1"/>
  <c r="G41" i="3"/>
  <c r="I41" i="3"/>
  <c r="G38" i="3"/>
  <c r="I32" i="3"/>
  <c r="H38" i="3"/>
  <c r="H41" i="3"/>
  <c r="F41" i="3"/>
  <c r="G42" i="3"/>
  <c r="I42" i="3"/>
  <c r="H42" i="3"/>
  <c r="E42" i="3"/>
  <c r="E43" i="3" s="1"/>
  <c r="F42" i="3"/>
  <c r="H32" i="3"/>
  <c r="D31" i="3"/>
  <c r="E32" i="3"/>
  <c r="F32" i="3"/>
  <c r="I38" i="3"/>
  <c r="F38" i="3"/>
  <c r="D41" i="3" l="1"/>
  <c r="G43" i="3"/>
  <c r="I43" i="3"/>
  <c r="H43" i="3"/>
  <c r="D42" i="3"/>
  <c r="D43" i="3" s="1"/>
  <c r="F43" i="3"/>
  <c r="D32" i="3"/>
</calcChain>
</file>

<file path=xl/sharedStrings.xml><?xml version="1.0" encoding="utf-8"?>
<sst xmlns="http://schemas.openxmlformats.org/spreadsheetml/2006/main" count="122" uniqueCount="76">
  <si>
    <t>№ п/п</t>
  </si>
  <si>
    <t>Наименование мероприятия</t>
  </si>
  <si>
    <t>Минцифры РД</t>
  </si>
  <si>
    <t>Исполнитель</t>
  </si>
  <si>
    <t>Объем финансирования (тыс. руб.)</t>
  </si>
  <si>
    <t>всего</t>
  </si>
  <si>
    <t>Минцифры РД, ГАУ РД «ЦИТ»</t>
  </si>
  <si>
    <t>Источники финансирования</t>
  </si>
  <si>
    <t>2023 г.</t>
  </si>
  <si>
    <t>2024 г.</t>
  </si>
  <si>
    <t>2025 г.</t>
  </si>
  <si>
    <t>2026 г.</t>
  </si>
  <si>
    <t xml:space="preserve">2027 г.  </t>
  </si>
  <si>
    <t>Развитие и поддержка Единой системы электронного документооборота</t>
  </si>
  <si>
    <t>Формирование единой геоинформационной системы Республики Дагестан</t>
  </si>
  <si>
    <t>Проведение хакатона, чемпионата по программированию</t>
  </si>
  <si>
    <t>республиканский бюджет</t>
  </si>
  <si>
    <t>федеральный бюджет</t>
  </si>
  <si>
    <t>Популяризация оказания государственных и муниципальных услуг в электронном виде</t>
  </si>
  <si>
    <t>Сопровождение и развитие программного обеспечения по исполнению республиканского бюджета и бюджетов муниципальных образований</t>
  </si>
  <si>
    <t>Минфин РД</t>
  </si>
  <si>
    <t>Сопровождение и развитие программного комплекса по проектированию республиканского бюджета</t>
  </si>
  <si>
    <t>Обеспечение эксплуатации защищенных каналов связи между участниками бюджетного процесса</t>
  </si>
  <si>
    <t>Оказание услуг по внедрению и сопровождению программного обеспечения, обучению бухгалтерского и бюджетного персонала учреждений всех уровней работе с автоматизированными системами с учетом их развития</t>
  </si>
  <si>
    <t>Минцифры РД, 
АО «Транснет»</t>
  </si>
  <si>
    <t>Минцифры РД, 
ГАУ РД «ЦИТ»</t>
  </si>
  <si>
    <t>Проведение форума, конференции, круглых столов</t>
  </si>
  <si>
    <t>Технологическая поддержка деятельности Ситуационного центра Главы Республики Дагестан</t>
  </si>
  <si>
    <t>Обеспечение возможности получения государственных и муниципальных услуг в электронном виде и развитие  межведомственного электронного взаимодействия</t>
  </si>
  <si>
    <t>Модернизация и техническое обслуживание Единой государственной сети управления и передачи данных</t>
  </si>
  <si>
    <t>ПРИЛОЖЕНИЕ № 3
к государственной программе 
Республики Дагестан 
«Цифровой Дагестан»</t>
  </si>
  <si>
    <t>ПЕРЕЧЕНЬ МЕРОПРИЯТИЙ
государственной программы Республики Дагестан 
«Цифровой Дагестан»</t>
  </si>
  <si>
    <t>Обеспечение деятельности ГАУ РД «Центр информационных технологий»</t>
  </si>
  <si>
    <t>Расширение лицензий Республиканского почтового сервиса для защищенного взаимодействия</t>
  </si>
  <si>
    <t>Обеспечение деятельности ГАУ РД «ЦИТ»</t>
  </si>
  <si>
    <t>Развитие республиканского портала управления общественными финансами «Открытый бюджет» в сети «Интернет»</t>
  </si>
  <si>
    <t>Минцифры РД,
Минтруд РД</t>
  </si>
  <si>
    <t>Подпрограмма 1 «Формирование экосистемы для цифровой экономики»</t>
  </si>
  <si>
    <t>Подпрограмма 2  «Цифровая экономика»</t>
  </si>
  <si>
    <t>Подпрограмма 3 «Информационная безопасность»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</si>
  <si>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</si>
  <si>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</si>
  <si>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</si>
  <si>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</si>
  <si>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</si>
  <si>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</si>
  <si>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</si>
  <si>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</si>
  <si>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</si>
  <si>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</si>
  <si>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</si>
  <si>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</si>
  <si>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</si>
  <si>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</si>
  <si>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</si>
  <si>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</si>
  <si>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</si>
  <si>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2.1.</t>
  </si>
  <si>
    <t>3.1.</t>
  </si>
  <si>
    <t>3.2.</t>
  </si>
  <si>
    <t>4.1.</t>
  </si>
  <si>
    <t>Обеспечение функционирования системы высокоточного позиционирования Республики Дагестан</t>
  </si>
  <si>
    <t>Всего по подпрограмме 3</t>
  </si>
  <si>
    <t>Итого по подпрограмме 3</t>
  </si>
  <si>
    <t>Всего по подпрограмме 2</t>
  </si>
  <si>
    <t>Итого по подпрограмме 2</t>
  </si>
  <si>
    <t>Всего по подпрограмме 1</t>
  </si>
  <si>
    <t>Итого по подпрограмме 1</t>
  </si>
  <si>
    <t>Итого по Программе</t>
  </si>
  <si>
    <t>Всего по Программе</t>
  </si>
  <si>
    <t>Поддержка региональных проектов в сфере информационных технологий</t>
  </si>
  <si>
    <t>Материально-техническое обеспечение Центра управления регионом Республики Дагестан</t>
  </si>
  <si>
    <t>Модернизация РЦОД</t>
  </si>
  <si>
    <t>Обеспечение работы РЦОД</t>
  </si>
  <si>
    <t>Создание, внедрение, развитие и поддержка цифровых технологий и платформенных решений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</si>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</sst>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65" fontId="7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165" fontId="7" fillId="0" borderId="0" xfId="0" applyNumberFormat="1" applyFont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165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top" wrapText="1"/>
    </xf>
    <xf numFmtId="49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view="pageBreakPreview" zoomScaleNormal="100" zoomScaleSheetLayoutView="100" workbookViewId="0">
      <selection activeCell="N7" sqref="N7"/>
    </sheetView>
  </sheetViews>
  <sheetFormatPr defaultColWidth="9.140625" defaultRowHeight="15.75" x14ac:dyDescent="0.25"/>
  <cols>
    <col min="1" max="1" width="7.42578125" style="10" customWidth="1"/>
    <col min="2" max="2" width="33.7109375" style="8" customWidth="1"/>
    <col min="3" max="3" width="18.140625" style="10" customWidth="1"/>
    <col min="4" max="9" width="11.7109375" style="9" customWidth="1"/>
    <col min="10" max="10" width="19" style="9" customWidth="1"/>
    <col min="11" max="11" width="9.140625" style="6"/>
    <col min="12" max="12" width="10.140625" style="6" bestFit="1" customWidth="1"/>
    <col min="13" max="13" width="9.7109375" style="6" bestFit="1" customWidth="1"/>
    <col min="14" max="14" width="9.140625" style="6" customWidth="1"/>
    <col min="15" max="15" width="10.42578125" style="6" customWidth="1"/>
    <col min="16" max="16" width="11.7109375" style="6" customWidth="1"/>
    <col min="17" max="17" width="10.5703125" style="6" customWidth="1"/>
    <col min="18" max="16384" width="9.140625" style="6"/>
  </cols>
  <sheetData>
    <row r="1" spans="1:14" s="1" customFormat="1" ht="68.25" customHeight="1" x14ac:dyDescent="0.25">
      <c r="A1" s="2"/>
      <c r="B1" s="4"/>
      <c r="C1" s="2"/>
      <c r="D1" s="2"/>
      <c r="E1" s="2"/>
      <c r="F1" s="2"/>
      <c r="G1" s="2"/>
      <c r="H1" s="27" t="s">
        <v>30</v>
      </c>
      <c r="I1" s="27"/>
      <c r="J1" s="27"/>
    </row>
    <row r="2" spans="1:14" s="1" customFormat="1" ht="51.75" customHeight="1" x14ac:dyDescent="0.25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</row>
    <row r="3" spans="1:14" s="5" customFormat="1" ht="32.25" customHeight="1" x14ac:dyDescent="0.25">
      <c r="A3" s="28" t="s">
        <v>0</v>
      </c>
      <c r="B3" s="28" t="s">
        <v>1</v>
      </c>
      <c r="C3" s="28" t="s">
        <v>7</v>
      </c>
      <c r="D3" s="28" t="s">
        <v>4</v>
      </c>
      <c r="E3" s="28"/>
      <c r="F3" s="28"/>
      <c r="G3" s="28"/>
      <c r="H3" s="28"/>
      <c r="I3" s="28"/>
      <c r="J3" s="28" t="s">
        <v>3</v>
      </c>
    </row>
    <row r="4" spans="1:14" s="5" customFormat="1" x14ac:dyDescent="0.25">
      <c r="A4" s="28"/>
      <c r="B4" s="28"/>
      <c r="C4" s="28"/>
      <c r="D4" s="12" t="s">
        <v>5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28"/>
    </row>
    <row r="5" spans="1:14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4" ht="25.5" customHeight="1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  <c r="J6" s="29"/>
    </row>
    <row r="7" spans="1:14" ht="70.5" customHeight="1" x14ac:dyDescent="0.25">
      <c r="A7" s="18" t="s">
        <v>40</v>
      </c>
      <c r="B7" s="24" t="s">
        <v>61</v>
      </c>
      <c r="C7" s="19" t="s">
        <v>16</v>
      </c>
      <c r="D7" s="20">
        <f>SUM(E7:I7)</f>
        <v>5000</v>
      </c>
      <c r="E7" s="20">
        <v>0</v>
      </c>
      <c r="F7" s="20">
        <v>0</v>
      </c>
      <c r="G7" s="20">
        <v>0</v>
      </c>
      <c r="H7" s="20">
        <v>3500</v>
      </c>
      <c r="I7" s="20">
        <v>1500</v>
      </c>
      <c r="J7" s="19" t="s">
        <v>25</v>
      </c>
      <c r="L7" s="11"/>
      <c r="M7" s="11"/>
      <c r="N7" s="11"/>
    </row>
    <row r="8" spans="1:14" ht="58.5" customHeight="1" x14ac:dyDescent="0.25">
      <c r="A8" s="14" t="s">
        <v>41</v>
      </c>
      <c r="B8" s="25" t="s">
        <v>71</v>
      </c>
      <c r="C8" s="2" t="s">
        <v>16</v>
      </c>
      <c r="D8" s="20">
        <f t="shared" ref="D8:D22" si="0">SUM(E8:I8)</f>
        <v>15000</v>
      </c>
      <c r="E8" s="15">
        <v>3000</v>
      </c>
      <c r="F8" s="15">
        <v>3000</v>
      </c>
      <c r="G8" s="15">
        <v>3000</v>
      </c>
      <c r="H8" s="15">
        <v>3000</v>
      </c>
      <c r="I8" s="15">
        <v>3000</v>
      </c>
      <c r="J8" s="2" t="s">
        <v>2</v>
      </c>
    </row>
    <row r="9" spans="1:14" ht="38.25" customHeight="1" x14ac:dyDescent="0.25">
      <c r="A9" s="14" t="s">
        <v>42</v>
      </c>
      <c r="B9" s="25" t="s">
        <v>72</v>
      </c>
      <c r="C9" s="2" t="s">
        <v>16</v>
      </c>
      <c r="D9" s="20">
        <f t="shared" si="0"/>
        <v>136820</v>
      </c>
      <c r="E9" s="15">
        <v>14940</v>
      </c>
      <c r="F9" s="23">
        <v>10940</v>
      </c>
      <c r="G9" s="23">
        <v>10940</v>
      </c>
      <c r="H9" s="15">
        <v>50000</v>
      </c>
      <c r="I9" s="15">
        <v>50000</v>
      </c>
      <c r="J9" s="2" t="s">
        <v>25</v>
      </c>
    </row>
    <row r="10" spans="1:14" ht="71.25" customHeight="1" x14ac:dyDescent="0.25">
      <c r="A10" s="14" t="s">
        <v>43</v>
      </c>
      <c r="B10" s="25" t="s">
        <v>29</v>
      </c>
      <c r="C10" s="2" t="s">
        <v>16</v>
      </c>
      <c r="D10" s="20">
        <f t="shared" si="0"/>
        <v>10000</v>
      </c>
      <c r="E10" s="15">
        <v>0</v>
      </c>
      <c r="F10" s="15">
        <v>0</v>
      </c>
      <c r="G10" s="15">
        <v>0</v>
      </c>
      <c r="H10" s="15">
        <v>5000</v>
      </c>
      <c r="I10" s="15">
        <v>5000</v>
      </c>
      <c r="J10" s="2" t="s">
        <v>24</v>
      </c>
    </row>
    <row r="11" spans="1:14" ht="96.75" customHeight="1" x14ac:dyDescent="0.25">
      <c r="A11" s="14" t="s">
        <v>44</v>
      </c>
      <c r="B11" s="25" t="s">
        <v>28</v>
      </c>
      <c r="C11" s="2" t="s">
        <v>16</v>
      </c>
      <c r="D11" s="20">
        <f t="shared" si="0"/>
        <v>21450</v>
      </c>
      <c r="E11" s="15">
        <v>3150</v>
      </c>
      <c r="F11" s="15">
        <v>3150</v>
      </c>
      <c r="G11" s="15">
        <v>3150</v>
      </c>
      <c r="H11" s="15">
        <v>6000</v>
      </c>
      <c r="I11" s="15">
        <v>6000</v>
      </c>
      <c r="J11" s="2" t="s">
        <v>25</v>
      </c>
      <c r="L11" s="11"/>
      <c r="M11" s="11"/>
    </row>
    <row r="12" spans="1:14" ht="31.5" customHeight="1" x14ac:dyDescent="0.25">
      <c r="A12" s="31" t="s">
        <v>45</v>
      </c>
      <c r="B12" s="30" t="s">
        <v>70</v>
      </c>
      <c r="C12" s="2" t="s">
        <v>16</v>
      </c>
      <c r="D12" s="20">
        <f t="shared" si="0"/>
        <v>436</v>
      </c>
      <c r="E12" s="15">
        <v>217.9</v>
      </c>
      <c r="F12" s="15">
        <v>218.1</v>
      </c>
      <c r="G12" s="15">
        <v>0</v>
      </c>
      <c r="H12" s="15">
        <v>0</v>
      </c>
      <c r="I12" s="15">
        <v>0</v>
      </c>
      <c r="J12" s="32" t="s">
        <v>36</v>
      </c>
    </row>
    <row r="13" spans="1:14" ht="31.5" customHeight="1" x14ac:dyDescent="0.25">
      <c r="A13" s="31"/>
      <c r="B13" s="30"/>
      <c r="C13" s="2" t="s">
        <v>17</v>
      </c>
      <c r="D13" s="20">
        <f t="shared" si="0"/>
        <v>8283.7999999999993</v>
      </c>
      <c r="E13" s="15">
        <v>4140.2</v>
      </c>
      <c r="F13" s="15">
        <v>4143.6000000000004</v>
      </c>
      <c r="G13" s="15">
        <v>0</v>
      </c>
      <c r="H13" s="15">
        <v>0</v>
      </c>
      <c r="I13" s="15">
        <v>0</v>
      </c>
      <c r="J13" s="32"/>
    </row>
    <row r="14" spans="1:14" ht="68.25" customHeight="1" x14ac:dyDescent="0.25">
      <c r="A14" s="21" t="s">
        <v>46</v>
      </c>
      <c r="B14" s="25" t="s">
        <v>74</v>
      </c>
      <c r="C14" s="2" t="s">
        <v>16</v>
      </c>
      <c r="D14" s="20">
        <f t="shared" si="0"/>
        <v>52950</v>
      </c>
      <c r="E14" s="15">
        <v>5650</v>
      </c>
      <c r="F14" s="23">
        <v>5650</v>
      </c>
      <c r="G14" s="23">
        <v>5650</v>
      </c>
      <c r="H14" s="15">
        <v>18000</v>
      </c>
      <c r="I14" s="15">
        <v>18000</v>
      </c>
      <c r="J14" s="2" t="s">
        <v>25</v>
      </c>
    </row>
    <row r="15" spans="1:14" ht="76.5" customHeight="1" x14ac:dyDescent="0.25">
      <c r="A15" s="21" t="s">
        <v>47</v>
      </c>
      <c r="B15" s="25" t="s">
        <v>27</v>
      </c>
      <c r="C15" s="2" t="s">
        <v>16</v>
      </c>
      <c r="D15" s="20">
        <f t="shared" si="0"/>
        <v>68000</v>
      </c>
      <c r="E15" s="15">
        <v>7000</v>
      </c>
      <c r="F15" s="23">
        <v>12000</v>
      </c>
      <c r="G15" s="23">
        <v>12000</v>
      </c>
      <c r="H15" s="15">
        <v>18500</v>
      </c>
      <c r="I15" s="15">
        <v>18500</v>
      </c>
      <c r="J15" s="2" t="s">
        <v>25</v>
      </c>
    </row>
    <row r="16" spans="1:14" ht="63.75" customHeight="1" x14ac:dyDescent="0.25">
      <c r="A16" s="21" t="s">
        <v>48</v>
      </c>
      <c r="B16" s="25" t="s">
        <v>13</v>
      </c>
      <c r="C16" s="2" t="s">
        <v>16</v>
      </c>
      <c r="D16" s="20">
        <f t="shared" si="0"/>
        <v>60000</v>
      </c>
      <c r="E16" s="15">
        <v>12000</v>
      </c>
      <c r="F16" s="23">
        <v>12000</v>
      </c>
      <c r="G16" s="23">
        <v>12000</v>
      </c>
      <c r="H16" s="15">
        <v>12000</v>
      </c>
      <c r="I16" s="15">
        <v>12000</v>
      </c>
      <c r="J16" s="2" t="s">
        <v>25</v>
      </c>
    </row>
    <row r="17" spans="1:17" ht="54" customHeight="1" x14ac:dyDescent="0.25">
      <c r="A17" s="21" t="s">
        <v>49</v>
      </c>
      <c r="B17" s="25" t="s">
        <v>14</v>
      </c>
      <c r="C17" s="2" t="s">
        <v>16</v>
      </c>
      <c r="D17" s="20">
        <f t="shared" si="0"/>
        <v>19000</v>
      </c>
      <c r="E17" s="15">
        <v>3000</v>
      </c>
      <c r="F17" s="23">
        <v>3000</v>
      </c>
      <c r="G17" s="23">
        <v>3000</v>
      </c>
      <c r="H17" s="15">
        <v>5000</v>
      </c>
      <c r="I17" s="15">
        <v>5000</v>
      </c>
      <c r="J17" s="2" t="s">
        <v>25</v>
      </c>
    </row>
    <row r="18" spans="1:17" ht="54" customHeight="1" x14ac:dyDescent="0.25">
      <c r="A18" s="21" t="s">
        <v>50</v>
      </c>
      <c r="B18" s="25" t="s">
        <v>15</v>
      </c>
      <c r="C18" s="2" t="s">
        <v>16</v>
      </c>
      <c r="D18" s="20">
        <f t="shared" si="0"/>
        <v>6000</v>
      </c>
      <c r="E18" s="15">
        <v>0</v>
      </c>
      <c r="F18" s="15">
        <v>0</v>
      </c>
      <c r="G18" s="15">
        <v>0</v>
      </c>
      <c r="H18" s="15">
        <v>3000</v>
      </c>
      <c r="I18" s="15">
        <v>3000</v>
      </c>
      <c r="J18" s="13" t="s">
        <v>25</v>
      </c>
    </row>
    <row r="19" spans="1:17" ht="43.5" customHeight="1" x14ac:dyDescent="0.25">
      <c r="A19" s="21" t="s">
        <v>51</v>
      </c>
      <c r="B19" s="25" t="s">
        <v>26</v>
      </c>
      <c r="C19" s="2" t="s">
        <v>16</v>
      </c>
      <c r="D19" s="20">
        <f t="shared" si="0"/>
        <v>11000</v>
      </c>
      <c r="E19" s="20">
        <v>1000</v>
      </c>
      <c r="F19" s="15">
        <v>0</v>
      </c>
      <c r="G19" s="15">
        <v>0</v>
      </c>
      <c r="H19" s="15">
        <v>5000</v>
      </c>
      <c r="I19" s="15">
        <v>5000</v>
      </c>
      <c r="J19" s="13" t="s">
        <v>25</v>
      </c>
    </row>
    <row r="20" spans="1:17" ht="90.75" customHeight="1" x14ac:dyDescent="0.25">
      <c r="A20" s="21" t="s">
        <v>52</v>
      </c>
      <c r="B20" s="25" t="s">
        <v>19</v>
      </c>
      <c r="C20" s="2" t="s">
        <v>16</v>
      </c>
      <c r="D20" s="20">
        <f>SUM(E20:I20)</f>
        <v>77129</v>
      </c>
      <c r="E20" s="15">
        <v>15425.8</v>
      </c>
      <c r="F20" s="15">
        <v>15425.8</v>
      </c>
      <c r="G20" s="15">
        <v>15425.8</v>
      </c>
      <c r="H20" s="15">
        <v>15425.8</v>
      </c>
      <c r="I20" s="15">
        <v>15425.8</v>
      </c>
      <c r="J20" s="2" t="s">
        <v>20</v>
      </c>
    </row>
    <row r="21" spans="1:17" ht="78.75" customHeight="1" x14ac:dyDescent="0.25">
      <c r="A21" s="21" t="s">
        <v>53</v>
      </c>
      <c r="B21" s="25" t="s">
        <v>21</v>
      </c>
      <c r="C21" s="2" t="s">
        <v>16</v>
      </c>
      <c r="D21" s="20">
        <f t="shared" si="0"/>
        <v>8263.7999999999993</v>
      </c>
      <c r="E21" s="15">
        <v>1652.76</v>
      </c>
      <c r="F21" s="15">
        <v>1652.76</v>
      </c>
      <c r="G21" s="15">
        <v>1652.76</v>
      </c>
      <c r="H21" s="15">
        <v>1652.76</v>
      </c>
      <c r="I21" s="15">
        <v>1652.76</v>
      </c>
      <c r="J21" s="2" t="s">
        <v>20</v>
      </c>
    </row>
    <row r="22" spans="1:17" ht="73.5" customHeight="1" x14ac:dyDescent="0.25">
      <c r="A22" s="21" t="s">
        <v>54</v>
      </c>
      <c r="B22" s="25" t="s">
        <v>22</v>
      </c>
      <c r="C22" s="2" t="s">
        <v>16</v>
      </c>
      <c r="D22" s="20">
        <f t="shared" si="0"/>
        <v>40000</v>
      </c>
      <c r="E22" s="15">
        <v>8000</v>
      </c>
      <c r="F22" s="15">
        <v>8000</v>
      </c>
      <c r="G22" s="15">
        <v>8000</v>
      </c>
      <c r="H22" s="15">
        <v>8000</v>
      </c>
      <c r="I22" s="15">
        <v>8000</v>
      </c>
      <c r="J22" s="2" t="s">
        <v>20</v>
      </c>
    </row>
    <row r="23" spans="1:17" ht="85.5" customHeight="1" x14ac:dyDescent="0.25">
      <c r="A23" s="21" t="s">
        <v>55</v>
      </c>
      <c r="B23" s="25" t="s">
        <v>35</v>
      </c>
      <c r="C23" s="2" t="s">
        <v>16</v>
      </c>
      <c r="D23" s="20">
        <f>SUM(E23:I23)</f>
        <v>8197.2000000000007</v>
      </c>
      <c r="E23" s="15">
        <v>1639.44</v>
      </c>
      <c r="F23" s="15">
        <v>1639.44</v>
      </c>
      <c r="G23" s="15">
        <v>1639.44</v>
      </c>
      <c r="H23" s="15">
        <v>1639.44</v>
      </c>
      <c r="I23" s="15">
        <v>1639.44</v>
      </c>
      <c r="J23" s="2" t="s">
        <v>20</v>
      </c>
    </row>
    <row r="24" spans="1:17" ht="145.5" customHeight="1" x14ac:dyDescent="0.25">
      <c r="A24" s="21" t="s">
        <v>56</v>
      </c>
      <c r="B24" s="25" t="s">
        <v>23</v>
      </c>
      <c r="C24" s="2" t="s">
        <v>16</v>
      </c>
      <c r="D24" s="20">
        <f>SUM(E24:I24)</f>
        <v>140000</v>
      </c>
      <c r="E24" s="15">
        <v>28000</v>
      </c>
      <c r="F24" s="15">
        <v>28000</v>
      </c>
      <c r="G24" s="15">
        <v>28000</v>
      </c>
      <c r="H24" s="15">
        <v>28000</v>
      </c>
      <c r="I24" s="15">
        <v>28000</v>
      </c>
      <c r="J24" s="2" t="s">
        <v>20</v>
      </c>
    </row>
    <row r="25" spans="1:17" ht="39.75" customHeight="1" x14ac:dyDescent="0.25">
      <c r="A25" s="34" t="s">
        <v>67</v>
      </c>
      <c r="B25" s="34"/>
      <c r="C25" s="2" t="s">
        <v>16</v>
      </c>
      <c r="D25" s="15">
        <f>SUM(E25:I25)</f>
        <v>679246</v>
      </c>
      <c r="E25" s="15">
        <f>SUMIF($C7:$C24,"республиканский бюджет",E7:E24)</f>
        <v>104675.9</v>
      </c>
      <c r="F25" s="15">
        <f>SUMIF($C7:$C24,"республиканский бюджет",F7:F24)</f>
        <v>104676.09999999999</v>
      </c>
      <c r="G25" s="15">
        <f>SUMIF($C7:$C24,"республиканский бюджет",G7:G24)</f>
        <v>104458</v>
      </c>
      <c r="H25" s="15">
        <f>SUMIF($C7:$C24,"республиканский бюджет",H7:H24)</f>
        <v>183718</v>
      </c>
      <c r="I25" s="15">
        <f>SUMIF($C7:$C24,"республиканский бюджет",I7:I24)</f>
        <v>181718</v>
      </c>
      <c r="J25" s="27" t="s">
        <v>6</v>
      </c>
      <c r="L25" s="11"/>
      <c r="M25" s="11"/>
      <c r="N25" s="11"/>
      <c r="O25" s="11"/>
      <c r="P25" s="11"/>
      <c r="Q25" s="11"/>
    </row>
    <row r="26" spans="1:17" ht="39.75" customHeight="1" x14ac:dyDescent="0.25">
      <c r="A26" s="34"/>
      <c r="B26" s="34"/>
      <c r="C26" s="2" t="s">
        <v>17</v>
      </c>
      <c r="D26" s="15">
        <f>SUM(E26:I26)</f>
        <v>8283.7999999999993</v>
      </c>
      <c r="E26" s="15">
        <f>SUMIF($C7:$C24,"федеральный бюджет",E7:E24)</f>
        <v>4140.2</v>
      </c>
      <c r="F26" s="15">
        <f>SUMIF($C7:$C24,"федеральный бюджет",F7:F24)</f>
        <v>4143.6000000000004</v>
      </c>
      <c r="G26" s="15">
        <f>SUMIF($C7:$C24,"федеральный бюджет",G7:G24)</f>
        <v>0</v>
      </c>
      <c r="H26" s="15">
        <f>SUMIF($C7:$C24,"федеральный бюджет",H7:H24)</f>
        <v>0</v>
      </c>
      <c r="I26" s="15">
        <f>SUMIF($C7:$C24,"федеральный бюджет",I7:I24)</f>
        <v>0</v>
      </c>
      <c r="J26" s="27"/>
      <c r="M26" s="11"/>
    </row>
    <row r="27" spans="1:17" ht="22.5" customHeight="1" x14ac:dyDescent="0.25">
      <c r="A27" s="31" t="s">
        <v>66</v>
      </c>
      <c r="B27" s="31"/>
      <c r="C27" s="31"/>
      <c r="D27" s="15">
        <f>SUM(D26+D25)</f>
        <v>687529.8</v>
      </c>
      <c r="E27" s="15">
        <f>SUM(E25:E26)</f>
        <v>108816.09999999999</v>
      </c>
      <c r="F27" s="15">
        <f t="shared" ref="F27:I27" si="1">SUM(F25:F26)</f>
        <v>108819.7</v>
      </c>
      <c r="G27" s="15">
        <f t="shared" si="1"/>
        <v>104458</v>
      </c>
      <c r="H27" s="15">
        <f>SUM(H25:H26)</f>
        <v>183718</v>
      </c>
      <c r="I27" s="15">
        <f t="shared" si="1"/>
        <v>181718</v>
      </c>
      <c r="J27" s="27"/>
    </row>
    <row r="28" spans="1:17" ht="58.5" customHeight="1" x14ac:dyDescent="0.25">
      <c r="A28" s="29" t="s">
        <v>38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7" ht="72.75" customHeight="1" x14ac:dyDescent="0.25">
      <c r="A29" s="14" t="s">
        <v>57</v>
      </c>
      <c r="B29" s="25" t="s">
        <v>18</v>
      </c>
      <c r="C29" s="2" t="s">
        <v>16</v>
      </c>
      <c r="D29" s="15">
        <f>SUM(E29:I29)</f>
        <v>6000</v>
      </c>
      <c r="E29" s="20">
        <v>0</v>
      </c>
      <c r="F29" s="15">
        <v>0</v>
      </c>
      <c r="G29" s="15">
        <v>0</v>
      </c>
      <c r="H29" s="15">
        <v>3000</v>
      </c>
      <c r="I29" s="15">
        <v>3000</v>
      </c>
      <c r="J29" s="2" t="s">
        <v>2</v>
      </c>
    </row>
    <row r="30" spans="1:17" ht="31.5" x14ac:dyDescent="0.25">
      <c r="A30" s="31" t="s">
        <v>65</v>
      </c>
      <c r="B30" s="31"/>
      <c r="C30" s="2" t="s">
        <v>16</v>
      </c>
      <c r="D30" s="15">
        <f>SUM(E30:I30)</f>
        <v>6000</v>
      </c>
      <c r="E30" s="15">
        <f>E29</f>
        <v>0</v>
      </c>
      <c r="F30" s="15">
        <f t="shared" ref="F30:I30" si="2">F29</f>
        <v>0</v>
      </c>
      <c r="G30" s="15">
        <f t="shared" si="2"/>
        <v>0</v>
      </c>
      <c r="H30" s="15">
        <f t="shared" si="2"/>
        <v>3000</v>
      </c>
      <c r="I30" s="15">
        <f t="shared" si="2"/>
        <v>3000</v>
      </c>
      <c r="J30" s="27" t="s">
        <v>6</v>
      </c>
    </row>
    <row r="31" spans="1:17" ht="31.5" x14ac:dyDescent="0.25">
      <c r="A31" s="31"/>
      <c r="B31" s="31"/>
      <c r="C31" s="2" t="s">
        <v>17</v>
      </c>
      <c r="D31" s="15">
        <f>SUM(E31:I31)</f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27"/>
    </row>
    <row r="32" spans="1:17" ht="21" customHeight="1" x14ac:dyDescent="0.25">
      <c r="A32" s="31" t="s">
        <v>64</v>
      </c>
      <c r="B32" s="31"/>
      <c r="C32" s="31"/>
      <c r="D32" s="15">
        <f>D31+D30</f>
        <v>6000</v>
      </c>
      <c r="E32" s="15">
        <f>SUM(E31+E30)</f>
        <v>0</v>
      </c>
      <c r="F32" s="15">
        <f t="shared" ref="F32:I32" si="3">SUM(F31+F30)</f>
        <v>0</v>
      </c>
      <c r="G32" s="15">
        <f>SUM(G31+G30)</f>
        <v>0</v>
      </c>
      <c r="H32" s="15">
        <f t="shared" si="3"/>
        <v>3000</v>
      </c>
      <c r="I32" s="15">
        <f t="shared" si="3"/>
        <v>3000</v>
      </c>
      <c r="J32" s="27"/>
      <c r="L32" s="11"/>
      <c r="M32" s="11"/>
      <c r="N32" s="11"/>
      <c r="O32" s="11"/>
      <c r="P32" s="11"/>
    </row>
    <row r="33" spans="1:12" ht="45.75" customHeight="1" x14ac:dyDescent="0.25">
      <c r="A33" s="29" t="s">
        <v>39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12" ht="58.5" customHeight="1" x14ac:dyDescent="0.25">
      <c r="A34" s="14" t="s">
        <v>58</v>
      </c>
      <c r="B34" s="25" t="s">
        <v>73</v>
      </c>
      <c r="C34" s="2" t="s">
        <v>16</v>
      </c>
      <c r="D34" s="15">
        <f>SUM(E34:I34)</f>
        <v>121400</v>
      </c>
      <c r="E34" s="15">
        <v>24280</v>
      </c>
      <c r="F34" s="15">
        <v>24280</v>
      </c>
      <c r="G34" s="15">
        <v>24280</v>
      </c>
      <c r="H34" s="22">
        <v>24280</v>
      </c>
      <c r="I34" s="22">
        <v>24280</v>
      </c>
      <c r="J34" s="2" t="s">
        <v>25</v>
      </c>
    </row>
    <row r="35" spans="1:12" ht="72" customHeight="1" x14ac:dyDescent="0.25">
      <c r="A35" s="14" t="s">
        <v>59</v>
      </c>
      <c r="B35" s="26" t="s">
        <v>33</v>
      </c>
      <c r="C35" s="2" t="s">
        <v>16</v>
      </c>
      <c r="D35" s="15">
        <f t="shared" ref="D35" si="4">SUM(E35:I35)</f>
        <v>12000</v>
      </c>
      <c r="E35" s="15">
        <v>0</v>
      </c>
      <c r="F35" s="20">
        <v>0</v>
      </c>
      <c r="G35" s="20">
        <v>0</v>
      </c>
      <c r="H35" s="20">
        <v>6000</v>
      </c>
      <c r="I35" s="22">
        <v>6000</v>
      </c>
      <c r="J35" s="2" t="s">
        <v>25</v>
      </c>
    </row>
    <row r="36" spans="1:12" ht="36.75" customHeight="1" x14ac:dyDescent="0.25">
      <c r="A36" s="31" t="s">
        <v>63</v>
      </c>
      <c r="B36" s="31"/>
      <c r="C36" s="2" t="s">
        <v>16</v>
      </c>
      <c r="D36" s="15">
        <f>SUM(E36:I36)</f>
        <v>133400</v>
      </c>
      <c r="E36" s="15">
        <f>SUMIF($C34:$C35,"республиканский бюджет",E34:E35)</f>
        <v>24280</v>
      </c>
      <c r="F36" s="15">
        <f>SUMIF($C34:$C35,"республиканский бюджет",F34:F35)</f>
        <v>24280</v>
      </c>
      <c r="G36" s="15">
        <f>SUMIF($C34:$C35,"республиканский бюджет",G34:G35)</f>
        <v>24280</v>
      </c>
      <c r="H36" s="15">
        <f>SUMIF($C34:$C35,"республиканский бюджет",H34:H35)</f>
        <v>30280</v>
      </c>
      <c r="I36" s="15">
        <f>SUMIF($C34:$C35,"республиканский бюджет",I34:I35)</f>
        <v>30280</v>
      </c>
      <c r="J36" s="27" t="s">
        <v>25</v>
      </c>
    </row>
    <row r="37" spans="1:12" ht="36" customHeight="1" x14ac:dyDescent="0.25">
      <c r="A37" s="31"/>
      <c r="B37" s="31"/>
      <c r="C37" s="2" t="s">
        <v>17</v>
      </c>
      <c r="D37" s="15">
        <f>SUM(E37:I37)</f>
        <v>0</v>
      </c>
      <c r="E37" s="15">
        <f>SUMIF($C34:$C35,"федеральныйбюджет",E34:E35)</f>
        <v>0</v>
      </c>
      <c r="F37" s="15">
        <f>SUMIF($C34:$C35,"федеральныйбюджет",F34:F35)</f>
        <v>0</v>
      </c>
      <c r="G37" s="15">
        <f>SUMIF($C34:$C35,"федеральныйбюджет",G34:G35)</f>
        <v>0</v>
      </c>
      <c r="H37" s="15">
        <f>SUMIF($C34:$C35,"федеральныйбюджет",H34:H35)</f>
        <v>0</v>
      </c>
      <c r="I37" s="15">
        <f>SUMIF($C34:$C35,"федеральныйбюджет",I34:I35)</f>
        <v>0</v>
      </c>
      <c r="J37" s="27"/>
    </row>
    <row r="38" spans="1:12" ht="23.25" customHeight="1" x14ac:dyDescent="0.25">
      <c r="A38" s="31" t="s">
        <v>62</v>
      </c>
      <c r="B38" s="31"/>
      <c r="C38" s="31"/>
      <c r="D38" s="15">
        <f>D37+D36</f>
        <v>133400</v>
      </c>
      <c r="E38" s="15">
        <f>SUM(E37+E36)</f>
        <v>24280</v>
      </c>
      <c r="F38" s="15">
        <f t="shared" ref="F38" si="5">SUM(F37+F36)</f>
        <v>24280</v>
      </c>
      <c r="G38" s="15">
        <f t="shared" ref="G38" si="6">SUM(G37+G36)</f>
        <v>24280</v>
      </c>
      <c r="H38" s="15">
        <f t="shared" ref="H38" si="7">SUM(H37+H36)</f>
        <v>30280</v>
      </c>
      <c r="I38" s="15">
        <f t="shared" ref="I38" si="8">SUM(I37+I36)</f>
        <v>30280</v>
      </c>
      <c r="J38" s="27"/>
    </row>
    <row r="39" spans="1:12" ht="54.75" customHeight="1" x14ac:dyDescent="0.25">
      <c r="A39" s="37" t="s">
        <v>32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2" ht="41.25" customHeight="1" x14ac:dyDescent="0.25">
      <c r="A40" s="3" t="s">
        <v>60</v>
      </c>
      <c r="B40" s="16" t="s">
        <v>34</v>
      </c>
      <c r="C40" s="2" t="s">
        <v>16</v>
      </c>
      <c r="D40" s="15">
        <f>SUM(E40:I40)</f>
        <v>141835.1</v>
      </c>
      <c r="E40" s="15">
        <v>25877.3</v>
      </c>
      <c r="F40" s="15">
        <v>27607</v>
      </c>
      <c r="G40" s="15">
        <v>28504.5</v>
      </c>
      <c r="H40" s="15">
        <v>29437.8</v>
      </c>
      <c r="I40" s="15">
        <v>30408.5</v>
      </c>
      <c r="J40" s="2" t="s">
        <v>25</v>
      </c>
      <c r="K40" s="11"/>
      <c r="L40" s="11"/>
    </row>
    <row r="41" spans="1:12" ht="31.5" x14ac:dyDescent="0.25">
      <c r="A41" s="36" t="s">
        <v>68</v>
      </c>
      <c r="B41" s="36"/>
      <c r="C41" s="2" t="s">
        <v>16</v>
      </c>
      <c r="D41" s="15">
        <f>SUM(E41:I41)</f>
        <v>960481.09999999986</v>
      </c>
      <c r="E41" s="15">
        <f>E36+E30+E25+E40</f>
        <v>154833.19999999998</v>
      </c>
      <c r="F41" s="15">
        <f>F36+F30+F25+F40</f>
        <v>156563.09999999998</v>
      </c>
      <c r="G41" s="15">
        <f>G36+G30+G25+G40</f>
        <v>157242.5</v>
      </c>
      <c r="H41" s="15">
        <f>H36+H30+H25+H40</f>
        <v>246435.8</v>
      </c>
      <c r="I41" s="15">
        <f>I36+I30+I25+I40</f>
        <v>245406.5</v>
      </c>
      <c r="J41" s="27"/>
      <c r="K41" s="11"/>
      <c r="L41" s="11"/>
    </row>
    <row r="42" spans="1:12" ht="31.5" x14ac:dyDescent="0.25">
      <c r="A42" s="36"/>
      <c r="B42" s="36"/>
      <c r="C42" s="2" t="s">
        <v>17</v>
      </c>
      <c r="D42" s="15">
        <f>SUM(E42:I42)</f>
        <v>8283.7999999999993</v>
      </c>
      <c r="E42" s="15">
        <f>E37+E31+E26</f>
        <v>4140.2</v>
      </c>
      <c r="F42" s="15">
        <f>F37+F31+F26</f>
        <v>4143.6000000000004</v>
      </c>
      <c r="G42" s="15">
        <f>G37+G31+G26</f>
        <v>0</v>
      </c>
      <c r="H42" s="15">
        <f>H37+H31+H26</f>
        <v>0</v>
      </c>
      <c r="I42" s="15">
        <f>I37+I31+I26</f>
        <v>0</v>
      </c>
      <c r="J42" s="27"/>
    </row>
    <row r="43" spans="1:12" x14ac:dyDescent="0.25">
      <c r="A43" s="36" t="s">
        <v>69</v>
      </c>
      <c r="B43" s="36"/>
      <c r="C43" s="36"/>
      <c r="D43" s="15">
        <f>D42+D41</f>
        <v>968764.89999999991</v>
      </c>
      <c r="E43" s="15">
        <f>SUM(E42+E41)</f>
        <v>158973.4</v>
      </c>
      <c r="F43" s="15">
        <f t="shared" ref="F43" si="9">SUM(F42+F41)</f>
        <v>160706.69999999998</v>
      </c>
      <c r="G43" s="15">
        <f t="shared" ref="G43" si="10">SUM(G42+G41)</f>
        <v>157242.5</v>
      </c>
      <c r="H43" s="15">
        <f t="shared" ref="H43" si="11">SUM(H42+H41)</f>
        <v>246435.8</v>
      </c>
      <c r="I43" s="15">
        <f t="shared" ref="I43" si="12">SUM(I42+I41)</f>
        <v>245406.5</v>
      </c>
      <c r="J43" s="27"/>
    </row>
    <row r="44" spans="1:12" x14ac:dyDescent="0.25">
      <c r="A44" s="7"/>
    </row>
    <row r="45" spans="1:12" x14ac:dyDescent="0.25">
      <c r="A45" s="35" t="s">
        <v>75</v>
      </c>
      <c r="B45" s="35"/>
      <c r="C45" s="35"/>
      <c r="D45" s="35"/>
      <c r="E45" s="35"/>
      <c r="F45" s="35"/>
      <c r="G45" s="35"/>
      <c r="H45" s="35"/>
      <c r="I45" s="35"/>
      <c r="J45" s="35"/>
    </row>
    <row r="46" spans="1:12" x14ac:dyDescent="0.25">
      <c r="A46" s="7"/>
      <c r="E46" s="17"/>
    </row>
    <row r="47" spans="1:12" x14ac:dyDescent="0.25">
      <c r="A47" s="7"/>
    </row>
    <row r="48" spans="1:12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</sheetData>
  <mergeCells count="27">
    <mergeCell ref="A45:J45"/>
    <mergeCell ref="A36:B37"/>
    <mergeCell ref="J36:J38"/>
    <mergeCell ref="A38:C38"/>
    <mergeCell ref="A41:B42"/>
    <mergeCell ref="J41:J43"/>
    <mergeCell ref="A43:C43"/>
    <mergeCell ref="A39:J39"/>
    <mergeCell ref="A33:J33"/>
    <mergeCell ref="A27:C27"/>
    <mergeCell ref="J25:J27"/>
    <mergeCell ref="A30:B31"/>
    <mergeCell ref="A32:C32"/>
    <mergeCell ref="J30:J32"/>
    <mergeCell ref="A28:J28"/>
    <mergeCell ref="A25:B26"/>
    <mergeCell ref="H1:J1"/>
    <mergeCell ref="J3:J4"/>
    <mergeCell ref="A6:J6"/>
    <mergeCell ref="B12:B13"/>
    <mergeCell ref="A12:A13"/>
    <mergeCell ref="J12:J13"/>
    <mergeCell ref="D3:I3"/>
    <mergeCell ref="A2:J2"/>
    <mergeCell ref="A3:A4"/>
    <mergeCell ref="B3:B4"/>
    <mergeCell ref="C3:C4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96" firstPageNumber="14" fitToHeight="0" orientation="landscape" useFirstPageNumber="1" r:id="rId1"/>
  <headerFooter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Приложение3</vt:lpstr>
      <vt:lpstr>Приложение3!Заголовки_для_печати</vt:lpstr>
      <vt:lpstr>Приложение3!Область_печати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1_zam</dc:creator>
  <cp:lastModifiedBy>Redhaired</cp:lastModifiedBy>
  <cp:lastPrinted>2023-07-04T12:20:16Z</cp:lastPrinted>
  <dcterms:created xsi:type="dcterms:W3CDTF">2022-08-09T08:54:06Z</dcterms:created>
  <dcterms:modified xsi:type="dcterms:W3CDTF">2023-07-04T12:20:19Z</dcterms:modified>
</cp:coreProperties>
</file>